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est" sheetId="1" r:id="rId1"/>
    <sheet name="Sheet1" sheetId="2" r:id="rId2"/>
    <sheet name="Sheet2" sheetId="3" r:id="rId3"/>
    <sheet name="Sheet3" sheetId="4" r:id="rId4"/>
  </sheets>
  <definedNames>
    <definedName name="_xlnm.Print_Area" localSheetId="0">'Test'!$B$2:$O$63</definedName>
  </definedNames>
  <calcPr fullCalcOnLoad="1"/>
</workbook>
</file>

<file path=xl/sharedStrings.xml><?xml version="1.0" encoding="utf-8"?>
<sst xmlns="http://schemas.openxmlformats.org/spreadsheetml/2006/main" count="53" uniqueCount="45">
  <si>
    <t>Delivery Test Certificate</t>
  </si>
  <si>
    <t>Lender:</t>
  </si>
  <si>
    <t>Commitment #</t>
  </si>
  <si>
    <t>Property Name:</t>
  </si>
  <si>
    <t>Rate Lock Stage:</t>
  </si>
  <si>
    <t>Actual Cash Collections @ Rate Lock</t>
  </si>
  <si>
    <t>Rate Lock NOI</t>
  </si>
  <si>
    <t>Debt Service Coverage Ratio (DSCR)</t>
  </si>
  <si>
    <t>Debt Service @ Rate Lock</t>
  </si>
  <si>
    <t>Loan Rate</t>
  </si>
  <si>
    <t>Amortization (Years)</t>
  </si>
  <si>
    <t>Constant Rate</t>
  </si>
  <si>
    <t>Rate Lock Loan Amount</t>
  </si>
  <si>
    <t>Final Underwriting Stage:</t>
  </si>
  <si>
    <t>Final Underwritten NOI</t>
  </si>
  <si>
    <t>Final Underwritten Loan Amount</t>
  </si>
  <si>
    <t>Actual Cash Collections @ Final Underwriting</t>
  </si>
  <si>
    <t>Delivery Test Stage:</t>
  </si>
  <si>
    <t>Actual Rental Cash Collections</t>
  </si>
  <si>
    <t xml:space="preserve">  3rd month prior</t>
  </si>
  <si>
    <t xml:space="preserve">  2nd month prior</t>
  </si>
  <si>
    <t xml:space="preserve">  1st month prior</t>
  </si>
  <si>
    <t>Annualized - Current Collections</t>
  </si>
  <si>
    <t>x</t>
  </si>
  <si>
    <t>Current Collections minus Final Underwritten Collections</t>
  </si>
  <si>
    <t>Continue if number is negative.  Stop if number is zero or positive.</t>
  </si>
  <si>
    <t xml:space="preserve">  Less: Collections shortfall from above</t>
  </si>
  <si>
    <t>Delivery NOI</t>
  </si>
  <si>
    <t>Delivery Test DSCR</t>
  </si>
  <si>
    <t>Please e-mail your NAM and mf_businessanalysis@fanniemae.com stating the course of action that will be recommended based on</t>
  </si>
  <si>
    <t>the Delivery Test DSCR results calculated above.</t>
  </si>
  <si>
    <t>Delivery Test DSCR must be equal to or greater than 115% for Tier 2, 125% for Tier 3 or 135% for Tier 4 to accept delivery of the loan.</t>
  </si>
  <si>
    <t>Continue if Underwritten Loan Amount will be reduced and refer to Chapter IV, Section 507.02 of the Guide.</t>
  </si>
  <si>
    <t>Final Delivery Stage:</t>
  </si>
  <si>
    <t>Delivery Debt Service</t>
  </si>
  <si>
    <t>Minimum Required DSCR</t>
  </si>
  <si>
    <t>Final Loan Amount</t>
  </si>
  <si>
    <t>Total Reduction</t>
  </si>
  <si>
    <t>Delivery Tolerance (5% of Rate Lock Loan Amount)</t>
  </si>
  <si>
    <t>Delivery Tolerance less Total Reduction</t>
  </si>
  <si>
    <t>If Delivery Tolerance less Total Reduction is a negative number then a Pair-Off Fee is Due, please contact your NAM.</t>
  </si>
  <si>
    <t>Minimum Cash Collections Required for Delivery @ Required DSCR</t>
  </si>
  <si>
    <t>Final Underwritten Debt Service @ Tier DSCR Requirement</t>
  </si>
  <si>
    <t>$</t>
  </si>
  <si>
    <t>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</si>
</sst>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_);[Red]\(&quot;$&quot;#,##0.0\)"/>
    <numFmt numFmtId="167" formatCode="0.000"/>
    <numFmt numFmtId="168" formatCode="&quot;$&quot;#,##0.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$&quot;#,##0.000_);[Red]\(&quot;$&quot;#,##0.000\)"/>
    <numFmt numFmtId="176" formatCode="0_);[Red]\(0\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#,##0.0_);[Red]\(#,##0.0\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8" fontId="1" fillId="0" borderId="0" xfId="17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38" fontId="2" fillId="0" borderId="3" xfId="0" applyNumberFormat="1" applyFont="1" applyBorder="1" applyAlignment="1">
      <alignment/>
    </xf>
    <xf numFmtId="40" fontId="2" fillId="0" borderId="3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0" fontId="2" fillId="0" borderId="3" xfId="19" applyNumberFormat="1" applyFont="1" applyBorder="1" applyAlignment="1">
      <alignment/>
    </xf>
    <xf numFmtId="178" fontId="1" fillId="0" borderId="3" xfId="17" applyNumberFormat="1" applyFont="1" applyBorder="1" applyAlignment="1">
      <alignment/>
    </xf>
    <xf numFmtId="178" fontId="0" fillId="0" borderId="3" xfId="0" applyNumberFormat="1" applyFont="1" applyBorder="1" applyAlignment="1">
      <alignment/>
    </xf>
    <xf numFmtId="6" fontId="0" fillId="0" borderId="3" xfId="0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38" fontId="2" fillId="0" borderId="3" xfId="0" applyNumberFormat="1" applyFont="1" applyBorder="1" applyAlignment="1">
      <alignment horizontal="left"/>
    </xf>
    <xf numFmtId="10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9.140625" style="2" customWidth="1"/>
    <col min="2" max="2" width="2.7109375" style="2" customWidth="1"/>
    <col min="3" max="4" width="9.140625" style="2" customWidth="1"/>
    <col min="5" max="5" width="9.8515625" style="2" customWidth="1"/>
    <col min="6" max="6" width="2.7109375" style="2" customWidth="1"/>
    <col min="7" max="10" width="11.28125" style="2" bestFit="1" customWidth="1"/>
    <col min="11" max="11" width="9.7109375" style="2" bestFit="1" customWidth="1"/>
    <col min="12" max="12" width="2.7109375" style="2" customWidth="1"/>
    <col min="13" max="14" width="11.28125" style="2" bestFit="1" customWidth="1"/>
    <col min="15" max="15" width="2.7109375" style="2" customWidth="1"/>
    <col min="16" max="16384" width="9.140625" style="2" customWidth="1"/>
  </cols>
  <sheetData>
    <row r="1" s="1" customFormat="1" ht="12.75"/>
    <row r="2" spans="2:15" ht="12.75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3:14" ht="12.75">
      <c r="C4" s="2" t="s">
        <v>1</v>
      </c>
      <c r="M4" s="16"/>
      <c r="N4" s="17"/>
    </row>
    <row r="5" spans="3:14" ht="12.75">
      <c r="C5" s="2" t="s">
        <v>2</v>
      </c>
      <c r="G5" s="3"/>
      <c r="H5" s="3"/>
      <c r="I5" s="3"/>
      <c r="J5" s="3"/>
      <c r="M5" s="18"/>
      <c r="N5" s="17"/>
    </row>
    <row r="6" spans="3:14" ht="12.75">
      <c r="C6" s="2" t="s">
        <v>3</v>
      </c>
      <c r="M6" s="16"/>
      <c r="N6" s="17"/>
    </row>
    <row r="8" spans="2:11" s="1" customFormat="1" ht="12.75">
      <c r="B8" s="4" t="s">
        <v>4</v>
      </c>
      <c r="D8" s="5"/>
      <c r="E8" s="5"/>
      <c r="K8" s="5"/>
    </row>
    <row r="9" spans="3:11" ht="12.75">
      <c r="C9" s="2" t="s">
        <v>5</v>
      </c>
      <c r="K9" s="30" t="s">
        <v>43</v>
      </c>
    </row>
    <row r="10" spans="3:11" ht="12.75">
      <c r="C10" s="2" t="s">
        <v>6</v>
      </c>
      <c r="K10" s="30" t="s">
        <v>43</v>
      </c>
    </row>
    <row r="11" spans="3:11" ht="12.75">
      <c r="C11" s="2" t="s">
        <v>7</v>
      </c>
      <c r="K11" s="20"/>
    </row>
    <row r="12" spans="3:11" ht="12.75">
      <c r="C12" s="2" t="s">
        <v>8</v>
      </c>
      <c r="K12" s="21" t="e">
        <f>K10/K11</f>
        <v>#VALUE!</v>
      </c>
    </row>
    <row r="13" spans="3:11" ht="12.75">
      <c r="C13" s="2" t="s">
        <v>9</v>
      </c>
      <c r="K13" s="31" t="s">
        <v>44</v>
      </c>
    </row>
    <row r="14" spans="3:11" ht="12.75">
      <c r="C14" s="2" t="s">
        <v>10</v>
      </c>
      <c r="K14" s="22"/>
    </row>
    <row r="15" spans="3:11" ht="12.75">
      <c r="C15" s="2" t="s">
        <v>11</v>
      </c>
      <c r="K15" s="23" t="e">
        <f>PMT(K13/12,K14*12,-1)*12</f>
        <v>#VALUE!</v>
      </c>
    </row>
    <row r="16" ht="12.75">
      <c r="K16" s="6"/>
    </row>
    <row r="17" spans="3:14" ht="12.75">
      <c r="C17" s="7" t="s">
        <v>12</v>
      </c>
      <c r="G17" s="8"/>
      <c r="H17" s="8"/>
      <c r="I17" s="8"/>
      <c r="J17" s="8"/>
      <c r="K17" s="6"/>
      <c r="M17" s="24" t="e">
        <f>TRUNC((K12/K15)/100,0)*100</f>
        <v>#VALUE!</v>
      </c>
      <c r="N17" s="8"/>
    </row>
    <row r="18" ht="12.75">
      <c r="K18" s="6"/>
    </row>
    <row r="19" spans="2:11" s="1" customFormat="1" ht="12.75">
      <c r="B19" s="9" t="s">
        <v>13</v>
      </c>
      <c r="K19" s="10"/>
    </row>
    <row r="20" spans="3:11" ht="12.75">
      <c r="C20" s="2" t="s">
        <v>14</v>
      </c>
      <c r="K20" s="30" t="s">
        <v>43</v>
      </c>
    </row>
    <row r="21" spans="3:14" ht="12.75">
      <c r="C21" s="2" t="s">
        <v>42</v>
      </c>
      <c r="K21" s="21" t="e">
        <f>K20/K11</f>
        <v>#VALUE!</v>
      </c>
      <c r="N21" s="11"/>
    </row>
    <row r="22" spans="3:13" ht="12.75">
      <c r="C22" s="7" t="s">
        <v>15</v>
      </c>
      <c r="M22" s="24" t="e">
        <f>TRUNC((K21/K15)/100,0)*100</f>
        <v>#VALUE!</v>
      </c>
    </row>
    <row r="24" spans="3:14" ht="12.75">
      <c r="C24" s="2" t="s">
        <v>16</v>
      </c>
      <c r="K24" s="6"/>
      <c r="N24" s="25" t="str">
        <f>K9</f>
        <v>$</v>
      </c>
    </row>
    <row r="25" spans="3:13" ht="12.75">
      <c r="C25" s="2" t="s">
        <v>41</v>
      </c>
      <c r="M25" s="30" t="s">
        <v>43</v>
      </c>
    </row>
    <row r="27" s="1" customFormat="1" ht="12.75">
      <c r="B27" s="9" t="s">
        <v>17</v>
      </c>
    </row>
    <row r="28" ht="12.75">
      <c r="C28" s="2" t="s">
        <v>18</v>
      </c>
    </row>
    <row r="29" spans="3:11" ht="12.75">
      <c r="C29" s="2" t="s">
        <v>19</v>
      </c>
      <c r="K29" s="30" t="s">
        <v>43</v>
      </c>
    </row>
    <row r="30" spans="3:11" ht="12.75">
      <c r="C30" s="2" t="s">
        <v>20</v>
      </c>
      <c r="K30" s="19"/>
    </row>
    <row r="31" spans="3:11" ht="12.75">
      <c r="C31" s="2" t="s">
        <v>21</v>
      </c>
      <c r="K31" s="19"/>
    </row>
    <row r="32" ht="12.75">
      <c r="K32" s="26">
        <f>SUM(K29:K31)</f>
        <v>0</v>
      </c>
    </row>
    <row r="33" spans="3:14" ht="12.75">
      <c r="C33" s="7" t="s">
        <v>22</v>
      </c>
      <c r="K33" s="6">
        <v>4</v>
      </c>
      <c r="L33" s="2" t="s">
        <v>23</v>
      </c>
      <c r="N33" s="21">
        <f>K32*K33</f>
        <v>0</v>
      </c>
    </row>
    <row r="35" spans="3:14" ht="12.75">
      <c r="C35" s="7" t="s">
        <v>24</v>
      </c>
      <c r="N35" s="25" t="e">
        <f>N33-N24</f>
        <v>#VALUE!</v>
      </c>
    </row>
    <row r="37" spans="2:15" ht="12.75">
      <c r="B37" s="12" t="s">
        <v>25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9" spans="3:11" ht="12.75">
      <c r="C39" t="s">
        <v>14</v>
      </c>
      <c r="K39" s="25" t="str">
        <f>K20</f>
        <v>$</v>
      </c>
    </row>
    <row r="40" spans="3:11" ht="12.75">
      <c r="C40" s="14" t="s">
        <v>26</v>
      </c>
      <c r="K40" s="27" t="e">
        <f>N35</f>
        <v>#VALUE!</v>
      </c>
    </row>
    <row r="41" spans="3:11" ht="12.75">
      <c r="C41" s="2" t="s">
        <v>27</v>
      </c>
      <c r="K41" s="25" t="e">
        <f>SUM(K39:K40)</f>
        <v>#VALUE!</v>
      </c>
    </row>
    <row r="42" spans="3:11" ht="12.75">
      <c r="C42" t="s">
        <v>28</v>
      </c>
      <c r="K42" s="28" t="e">
        <f>K41/K21</f>
        <v>#VALUE!</v>
      </c>
    </row>
    <row r="44" spans="3:14" ht="12.75">
      <c r="C44" s="1" t="s">
        <v>29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3:14" ht="12.75">
      <c r="C45" s="1" t="s">
        <v>30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3:14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3:14" ht="12.75">
      <c r="C47" s="1" t="s">
        <v>31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9" spans="2:15" ht="12.75">
      <c r="B49" s="12" t="s">
        <v>32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ht="12.75">
      <c r="B51" s="9" t="s">
        <v>33</v>
      </c>
    </row>
    <row r="52" spans="3:14" ht="12.75">
      <c r="C52" s="2" t="s">
        <v>12</v>
      </c>
      <c r="N52" s="25" t="e">
        <f>M17</f>
        <v>#VALUE!</v>
      </c>
    </row>
    <row r="53" spans="3:11" ht="12.75">
      <c r="C53" s="2" t="s">
        <v>27</v>
      </c>
      <c r="K53" s="25" t="e">
        <f>K41</f>
        <v>#VALUE!</v>
      </c>
    </row>
    <row r="54" spans="3:11" ht="12.75">
      <c r="C54" s="2" t="s">
        <v>34</v>
      </c>
      <c r="K54" s="30" t="s">
        <v>43</v>
      </c>
    </row>
    <row r="55" spans="3:11" ht="12.75">
      <c r="C55" s="2" t="s">
        <v>35</v>
      </c>
      <c r="K55" s="32"/>
    </row>
    <row r="56" spans="3:14" ht="12.75">
      <c r="C56" s="2" t="s">
        <v>36</v>
      </c>
      <c r="N56" s="29" t="e">
        <f>TRUNC((K54/K15)/100,0)*100</f>
        <v>#VALUE!</v>
      </c>
    </row>
    <row r="58" spans="3:14" ht="12.75">
      <c r="C58" s="2" t="s">
        <v>37</v>
      </c>
      <c r="N58" s="25" t="e">
        <f>N52-N56</f>
        <v>#VALUE!</v>
      </c>
    </row>
    <row r="59" spans="3:14" ht="12.75">
      <c r="C59" s="2" t="s">
        <v>38</v>
      </c>
      <c r="K59" s="15">
        <v>0.05</v>
      </c>
      <c r="N59" s="21" t="e">
        <f>N52*K59</f>
        <v>#VALUE!</v>
      </c>
    </row>
    <row r="61" spans="3:14" ht="12.75">
      <c r="C61" s="2" t="s">
        <v>39</v>
      </c>
      <c r="N61" s="25" t="e">
        <f>N59-N58</f>
        <v>#VALUE!</v>
      </c>
    </row>
    <row r="63" spans="2:15" ht="12.75">
      <c r="B63" s="12" t="s">
        <v>40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</sheetData>
  <mergeCells count="1">
    <mergeCell ref="B2:O2"/>
  </mergeCells>
  <printOptions/>
  <pageMargins left="0.75" right="0.75" top="1" bottom="1" header="0.5" footer="0.5"/>
  <pageSetup horizontalDpi="600" verticalDpi="600" orientation="portrait" scale="78" r:id="rId1"/>
  <headerFooter alignWithMargins="0">
    <oddFooter>&amp;LForm 4581&amp;R02/04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Sharon M Tuma</cp:lastModifiedBy>
  <cp:lastPrinted>2004-02-06T19:22:51Z</cp:lastPrinted>
  <dcterms:created xsi:type="dcterms:W3CDTF">2003-12-23T20:06:12Z</dcterms:created>
  <dcterms:modified xsi:type="dcterms:W3CDTF">2004-02-06T20:11:09Z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-267554008</vt:i4>
  </property>
  <property fmtid="{D5CDD505-2E9C-101B-9397-08002B2CF9AE}" pid="3" name="_EmailSubject">
    <vt:lpwstr>New ERL Guide Update</vt:lpwstr>
  </property>
  <property fmtid="{D5CDD505-2E9C-101B-9397-08002B2CF9AE}" pid="4" name="_AuthorEmail">
    <vt:lpwstr>manuel_menendez@fanniemae.com</vt:lpwstr>
  </property>
  <property fmtid="{D5CDD505-2E9C-101B-9397-08002B2CF9AE}" pid="5" name="_AuthorEmailDisplayName">
    <vt:lpwstr>Menendez, Manuel</vt:lpwstr>
  </property>
  <property fmtid="{D5CDD505-2E9C-101B-9397-08002B2CF9AE}" pid="6" name="_PreviousAdHocReviewCycleID">
    <vt:i4>-13066495</vt:i4>
  </property>
</Properties>
</file>